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H37" i="4" s="1"/>
  <c r="E38" i="4"/>
  <c r="E37" i="4" s="1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21" i="4" l="1"/>
  <c r="H39" i="4" s="1"/>
  <c r="H16" i="4"/>
  <c r="E16" i="4"/>
  <c r="E31" i="4"/>
  <c r="H31" i="4"/>
  <c r="E21" i="4"/>
  <c r="E39" i="4" s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<sst xmlns="http://schemas.openxmlformats.org/spreadsheetml/2006/main" count="99" uniqueCount="51">
  <si>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</si>
  <si>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</si>
  <si>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</si>
  <si>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</si>
  <si>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</si>
  <si>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</si>
  <si>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</si>
  <si>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</si>
  <si>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</si>
  <si>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</si>
  <si>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</si>
  <si>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</si>
  <si>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</si>
  <si>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</si>
  <si>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</si>
  <si>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</si>
  <si>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</si>
  <si>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</si>
  <si>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</si>
  <si>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</si>
  <si>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</si>
  <si>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</si>
  <si>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</si>
  <si>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</si>
  <si>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</si>
  <si>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</si>
  <si>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</si>
  <si>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</si>
  <si>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</si>
  <si>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</si>
  <si>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</si>
  <si>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</si>
  <si>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</si>
  <si>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</si>
  <si>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</si>
  <si>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</si>
  <si>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</si>
  <si>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</si>
  <si>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</si>
  <si>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</si>
  <si>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</si>
  <si>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</si>
  <si>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</si>
  <si>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</si>
  <si>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</si>
  <si>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</si>
  <si>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</si>
  <si>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</si>
  <si>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</si>
  <si>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</si>
  <si>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Municipio de Yuriria
Estado Analítico de Ingresos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</si>
</sst>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43" fontId="3" fillId="0" borderId="12" xfId="18" applyFont="1" applyFill="1" applyBorder="1" applyAlignment="1" applyProtection="1">
      <alignment vertical="top"/>
      <protection locked="0"/>
    </xf>
    <xf numFmtId="43" fontId="3" fillId="0" borderId="14" xfId="18" applyFont="1" applyFill="1" applyBorder="1" applyAlignment="1" applyProtection="1">
      <alignment vertical="top"/>
      <protection locked="0"/>
    </xf>
    <xf numFmtId="43" fontId="3" fillId="0" borderId="13" xfId="18" applyFont="1" applyFill="1" applyBorder="1" applyAlignment="1" applyProtection="1">
      <alignment vertical="top"/>
      <protection locked="0"/>
    </xf>
    <xf numFmtId="43" fontId="7" fillId="0" borderId="7" xfId="18" applyFont="1" applyFill="1" applyBorder="1" applyAlignment="1" applyProtection="1">
      <alignment vertical="top"/>
      <protection locked="0"/>
    </xf>
    <xf numFmtId="43" fontId="7" fillId="0" borderId="9" xfId="18" applyFont="1" applyFill="1" applyBorder="1" applyAlignment="1" applyProtection="1">
      <alignment vertical="top"/>
      <protection locked="0"/>
    </xf>
    <xf numFmtId="43" fontId="7" fillId="0" borderId="12" xfId="18" applyFont="1" applyFill="1" applyBorder="1" applyAlignment="1" applyProtection="1">
      <alignment vertical="top"/>
      <protection locked="0"/>
    </xf>
    <xf numFmtId="43" fontId="8" fillId="0" borderId="12" xfId="18" applyFont="1" applyFill="1" applyBorder="1" applyAlignment="1" applyProtection="1">
      <alignment vertical="top"/>
      <protection locked="0"/>
    </xf>
    <xf numFmtId="43" fontId="7" fillId="0" borderId="14" xfId="18" applyFont="1" applyFill="1" applyBorder="1" applyAlignment="1" applyProtection="1">
      <alignment vertical="top"/>
      <protection locked="0"/>
    </xf>
    <xf numFmtId="43" fontId="8" fillId="0" borderId="14" xfId="18" applyFont="1" applyFill="1" applyBorder="1" applyAlignment="1" applyProtection="1">
      <alignment vertical="top"/>
      <protection locked="0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topLeftCell="A19" zoomScaleNormal="100" workbookViewId="0">
      <selection activeCell="E29" sqref="E29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41" t="s">
        <v>50</v>
      </c>
      <c r="B1" s="42"/>
      <c r="C1" s="42"/>
      <c r="D1" s="42"/>
      <c r="E1" s="42"/>
      <c r="F1" s="42"/>
      <c r="G1" s="42"/>
      <c r="H1" s="43"/>
    </row>
    <row r="2" spans="1:9" s="3" customFormat="1" x14ac:dyDescent="0.2">
      <c r="A2" s="44" t="s">
        <v>14</v>
      </c>
      <c r="B2" s="45"/>
      <c r="C2" s="42" t="s">
        <v>22</v>
      </c>
      <c r="D2" s="42"/>
      <c r="E2" s="42"/>
      <c r="F2" s="42"/>
      <c r="G2" s="42"/>
      <c r="H2" s="50" t="s">
        <v>19</v>
      </c>
    </row>
    <row r="3" spans="1:9" s="1" customFormat="1" ht="24.95" customHeight="1" x14ac:dyDescent="0.2">
      <c r="A3" s="46"/>
      <c r="B3" s="47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51"/>
    </row>
    <row r="4" spans="1:9" s="1" customFormat="1" x14ac:dyDescent="0.2">
      <c r="A4" s="48"/>
      <c r="B4" s="49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24"/>
      <c r="B5" s="34" t="s">
        <v>0</v>
      </c>
      <c r="C5" s="58">
        <v>13797875.4</v>
      </c>
      <c r="D5" s="58">
        <v>2247288.4</v>
      </c>
      <c r="E5" s="58">
        <f>C5+D5</f>
        <v>16045163.800000001</v>
      </c>
      <c r="F5" s="58">
        <v>15051421.710000001</v>
      </c>
      <c r="G5" s="58">
        <v>15051421.710000001</v>
      </c>
      <c r="H5" s="58">
        <f>G5-C5</f>
        <v>1253546.3100000005</v>
      </c>
      <c r="I5" s="36" t="s">
        <v>37</v>
      </c>
    </row>
    <row r="6" spans="1:9" x14ac:dyDescent="0.2">
      <c r="A6" s="25"/>
      <c r="B6" s="35" t="s">
        <v>1</v>
      </c>
      <c r="C6" s="59">
        <v>0</v>
      </c>
      <c r="D6" s="59">
        <v>0</v>
      </c>
      <c r="E6" s="59">
        <f t="shared" ref="E6:E9" si="0">C6+D6</f>
        <v>0</v>
      </c>
      <c r="F6" s="59">
        <v>0</v>
      </c>
      <c r="G6" s="59">
        <v>0</v>
      </c>
      <c r="H6" s="59">
        <f t="shared" ref="H6:H9" si="1">G6-C6</f>
        <v>0</v>
      </c>
      <c r="I6" s="36" t="s">
        <v>47</v>
      </c>
    </row>
    <row r="7" spans="1:9" x14ac:dyDescent="0.2">
      <c r="A7" s="24"/>
      <c r="B7" s="34" t="s">
        <v>2</v>
      </c>
      <c r="C7" s="59">
        <v>0</v>
      </c>
      <c r="D7" s="59">
        <v>0</v>
      </c>
      <c r="E7" s="59">
        <f t="shared" si="0"/>
        <v>0</v>
      </c>
      <c r="F7" s="59">
        <v>0</v>
      </c>
      <c r="G7" s="59">
        <v>0</v>
      </c>
      <c r="H7" s="59">
        <f t="shared" si="1"/>
        <v>0</v>
      </c>
      <c r="I7" s="36" t="s">
        <v>38</v>
      </c>
    </row>
    <row r="8" spans="1:9" x14ac:dyDescent="0.2">
      <c r="A8" s="24"/>
      <c r="B8" s="34" t="s">
        <v>3</v>
      </c>
      <c r="C8" s="59">
        <v>24376399.84</v>
      </c>
      <c r="D8" s="59">
        <v>3278471.33</v>
      </c>
      <c r="E8" s="59">
        <f t="shared" si="0"/>
        <v>27654871.170000002</v>
      </c>
      <c r="F8" s="59">
        <v>26052566.379999999</v>
      </c>
      <c r="G8" s="59">
        <v>24794989.73</v>
      </c>
      <c r="H8" s="59">
        <f t="shared" si="1"/>
        <v>418589.8900000006</v>
      </c>
      <c r="I8" s="36" t="s">
        <v>39</v>
      </c>
    </row>
    <row r="9" spans="1:9" x14ac:dyDescent="0.2">
      <c r="A9" s="24"/>
      <c r="B9" s="34" t="s">
        <v>4</v>
      </c>
      <c r="C9" s="59">
        <v>1541424.51</v>
      </c>
      <c r="D9" s="59">
        <v>2560634.4700000002</v>
      </c>
      <c r="E9" s="59">
        <f t="shared" si="0"/>
        <v>4102058.9800000004</v>
      </c>
      <c r="F9" s="59">
        <v>4062112.71</v>
      </c>
      <c r="G9" s="59">
        <v>4062112.71</v>
      </c>
      <c r="H9" s="59">
        <f t="shared" si="1"/>
        <v>2520688.2000000002</v>
      </c>
      <c r="I9" s="36" t="s">
        <v>40</v>
      </c>
    </row>
    <row r="10" spans="1:9" x14ac:dyDescent="0.2">
      <c r="A10" s="25"/>
      <c r="B10" s="35" t="s">
        <v>5</v>
      </c>
      <c r="C10" s="59">
        <v>1413042.33</v>
      </c>
      <c r="D10" s="59">
        <v>-220018.7</v>
      </c>
      <c r="E10" s="59">
        <f t="shared" ref="E10:E13" si="2">C10+D10</f>
        <v>1193023.6300000001</v>
      </c>
      <c r="F10" s="59">
        <v>1190229.3999999999</v>
      </c>
      <c r="G10" s="59">
        <v>1190229.3999999999</v>
      </c>
      <c r="H10" s="59">
        <f t="shared" ref="H10:H13" si="3">G10-C10</f>
        <v>-222812.93000000017</v>
      </c>
      <c r="I10" s="36" t="s">
        <v>41</v>
      </c>
    </row>
    <row r="11" spans="1:9" x14ac:dyDescent="0.2">
      <c r="A11" s="31"/>
      <c r="B11" s="34" t="s">
        <v>24</v>
      </c>
      <c r="C11" s="59">
        <v>0</v>
      </c>
      <c r="D11" s="59">
        <v>0</v>
      </c>
      <c r="E11" s="59">
        <f t="shared" si="2"/>
        <v>0</v>
      </c>
      <c r="F11" s="59">
        <v>0</v>
      </c>
      <c r="G11" s="59">
        <v>0</v>
      </c>
      <c r="H11" s="59">
        <f t="shared" si="3"/>
        <v>0</v>
      </c>
      <c r="I11" s="36" t="s">
        <v>42</v>
      </c>
    </row>
    <row r="12" spans="1:9" ht="22.5" x14ac:dyDescent="0.2">
      <c r="A12" s="31"/>
      <c r="B12" s="34" t="s">
        <v>25</v>
      </c>
      <c r="C12" s="59">
        <v>225446476.08000001</v>
      </c>
      <c r="D12" s="59">
        <v>21034872.670000002</v>
      </c>
      <c r="E12" s="59">
        <f t="shared" si="2"/>
        <v>246481348.75</v>
      </c>
      <c r="F12" s="59">
        <v>244700662.53999999</v>
      </c>
      <c r="G12" s="59">
        <v>244824522.53999999</v>
      </c>
      <c r="H12" s="59">
        <f t="shared" si="3"/>
        <v>19378046.459999979</v>
      </c>
      <c r="I12" s="36" t="s">
        <v>43</v>
      </c>
    </row>
    <row r="13" spans="1:9" ht="22.5" x14ac:dyDescent="0.2">
      <c r="A13" s="31"/>
      <c r="B13" s="34" t="s">
        <v>26</v>
      </c>
      <c r="C13" s="59">
        <v>0</v>
      </c>
      <c r="D13" s="59">
        <v>0</v>
      </c>
      <c r="E13" s="59">
        <f t="shared" si="2"/>
        <v>0</v>
      </c>
      <c r="F13" s="59">
        <v>0</v>
      </c>
      <c r="G13" s="59">
        <v>0</v>
      </c>
      <c r="H13" s="59">
        <f t="shared" si="3"/>
        <v>0</v>
      </c>
      <c r="I13" s="36" t="s">
        <v>44</v>
      </c>
    </row>
    <row r="14" spans="1:9" x14ac:dyDescent="0.2">
      <c r="A14" s="24"/>
      <c r="B14" s="34" t="s">
        <v>6</v>
      </c>
      <c r="C14" s="59">
        <v>25031926.079999998</v>
      </c>
      <c r="D14" s="59">
        <v>5559361.6299999999</v>
      </c>
      <c r="E14" s="59">
        <f t="shared" ref="E14" si="4">C14+D14</f>
        <v>30591287.709999997</v>
      </c>
      <c r="F14" s="59">
        <v>10000000</v>
      </c>
      <c r="G14" s="59">
        <v>10000000</v>
      </c>
      <c r="H14" s="59">
        <f t="shared" ref="H14" si="5">G14-C14</f>
        <v>-15031926.079999998</v>
      </c>
      <c r="I14" s="36" t="s">
        <v>45</v>
      </c>
    </row>
    <row r="15" spans="1:9" x14ac:dyDescent="0.2">
      <c r="A15" s="24"/>
      <c r="C15" s="60"/>
      <c r="D15" s="60"/>
      <c r="E15" s="60"/>
      <c r="F15" s="60"/>
      <c r="G15" s="60"/>
      <c r="H15" s="60"/>
      <c r="I15" s="36" t="s">
        <v>46</v>
      </c>
    </row>
    <row r="16" spans="1:9" x14ac:dyDescent="0.2">
      <c r="A16" s="9"/>
      <c r="B16" s="10" t="s">
        <v>13</v>
      </c>
      <c r="C16" s="61">
        <f>SUM(C5:C14)</f>
        <v>291607144.24000001</v>
      </c>
      <c r="D16" s="61">
        <f t="shared" ref="D16:H16" si="6">SUM(D5:D14)</f>
        <v>34460609.800000004</v>
      </c>
      <c r="E16" s="61">
        <f t="shared" si="6"/>
        <v>326067754.03999996</v>
      </c>
      <c r="F16" s="61">
        <f t="shared" si="6"/>
        <v>301056992.74000001</v>
      </c>
      <c r="G16" s="62">
        <f t="shared" si="6"/>
        <v>299923276.08999997</v>
      </c>
      <c r="H16" s="63">
        <f t="shared" si="6"/>
        <v>8316131.8499999829</v>
      </c>
      <c r="I16" s="36" t="s">
        <v>46</v>
      </c>
    </row>
    <row r="17" spans="1:9" x14ac:dyDescent="0.2">
      <c r="A17" s="26"/>
      <c r="B17" s="20"/>
      <c r="C17" s="21"/>
      <c r="D17" s="21"/>
      <c r="E17" s="27"/>
      <c r="F17" s="22" t="s">
        <v>21</v>
      </c>
      <c r="G17" s="28"/>
      <c r="H17" s="18"/>
      <c r="I17" s="36" t="s">
        <v>46</v>
      </c>
    </row>
    <row r="18" spans="1:9" x14ac:dyDescent="0.2">
      <c r="A18" s="52" t="s">
        <v>23</v>
      </c>
      <c r="B18" s="53"/>
      <c r="C18" s="42" t="s">
        <v>22</v>
      </c>
      <c r="D18" s="42"/>
      <c r="E18" s="42"/>
      <c r="F18" s="42"/>
      <c r="G18" s="42"/>
      <c r="H18" s="50" t="s">
        <v>19</v>
      </c>
      <c r="I18" s="36" t="s">
        <v>46</v>
      </c>
    </row>
    <row r="19" spans="1:9" ht="22.5" x14ac:dyDescent="0.2">
      <c r="A19" s="54"/>
      <c r="B19" s="55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51"/>
      <c r="I19" s="36" t="s">
        <v>46</v>
      </c>
    </row>
    <row r="20" spans="1:9" x14ac:dyDescent="0.2">
      <c r="A20" s="56"/>
      <c r="B20" s="57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36" t="s">
        <v>46</v>
      </c>
    </row>
    <row r="21" spans="1:9" x14ac:dyDescent="0.2">
      <c r="A21" s="32" t="s">
        <v>27</v>
      </c>
      <c r="B21" s="12"/>
      <c r="C21" s="64">
        <f t="shared" ref="C21:H21" si="7">SUM(C22+C23+C24+C25+C26+C27+C28+C29)</f>
        <v>266575218.16000003</v>
      </c>
      <c r="D21" s="64">
        <f t="shared" si="7"/>
        <v>28901248.170000002</v>
      </c>
      <c r="E21" s="64">
        <f t="shared" si="7"/>
        <v>295476466.32999998</v>
      </c>
      <c r="F21" s="64">
        <f t="shared" si="7"/>
        <v>291056992.74000001</v>
      </c>
      <c r="G21" s="64">
        <f t="shared" si="7"/>
        <v>289923276.08999997</v>
      </c>
      <c r="H21" s="64">
        <f t="shared" si="7"/>
        <v>23348057.929999981</v>
      </c>
      <c r="I21" s="36" t="s">
        <v>46</v>
      </c>
    </row>
    <row r="22" spans="1:9" x14ac:dyDescent="0.2">
      <c r="A22" s="13"/>
      <c r="B22" s="14" t="s">
        <v>0</v>
      </c>
      <c r="C22" s="65">
        <v>13797875.4</v>
      </c>
      <c r="D22" s="65">
        <v>2247288.4</v>
      </c>
      <c r="E22" s="65">
        <f t="shared" ref="E22:E25" si="8">C22+D22</f>
        <v>16045163.800000001</v>
      </c>
      <c r="F22" s="65">
        <v>15051421.710000001</v>
      </c>
      <c r="G22" s="65">
        <v>15051421.710000001</v>
      </c>
      <c r="H22" s="65">
        <f t="shared" ref="H22:H25" si="9">G22-C22</f>
        <v>1253546.3100000005</v>
      </c>
      <c r="I22" s="36" t="s">
        <v>37</v>
      </c>
    </row>
    <row r="23" spans="1:9" x14ac:dyDescent="0.2">
      <c r="A23" s="13"/>
      <c r="B23" s="14" t="s">
        <v>1</v>
      </c>
      <c r="C23" s="65">
        <v>0</v>
      </c>
      <c r="D23" s="65">
        <v>0</v>
      </c>
      <c r="E23" s="65">
        <f t="shared" si="8"/>
        <v>0</v>
      </c>
      <c r="F23" s="65">
        <v>0</v>
      </c>
      <c r="G23" s="65">
        <v>0</v>
      </c>
      <c r="H23" s="65">
        <f t="shared" si="9"/>
        <v>0</v>
      </c>
      <c r="I23" s="36" t="s">
        <v>47</v>
      </c>
    </row>
    <row r="24" spans="1:9" x14ac:dyDescent="0.2">
      <c r="A24" s="13"/>
      <c r="B24" s="14" t="s">
        <v>2</v>
      </c>
      <c r="C24" s="65">
        <v>0</v>
      </c>
      <c r="D24" s="65">
        <v>0</v>
      </c>
      <c r="E24" s="65">
        <f t="shared" si="8"/>
        <v>0</v>
      </c>
      <c r="F24" s="65">
        <v>0</v>
      </c>
      <c r="G24" s="65">
        <v>0</v>
      </c>
      <c r="H24" s="65">
        <f t="shared" si="9"/>
        <v>0</v>
      </c>
      <c r="I24" s="36" t="s">
        <v>38</v>
      </c>
    </row>
    <row r="25" spans="1:9" x14ac:dyDescent="0.2">
      <c r="A25" s="13"/>
      <c r="B25" s="14" t="s">
        <v>3</v>
      </c>
      <c r="C25" s="65">
        <v>24376399.84</v>
      </c>
      <c r="D25" s="65">
        <v>3278471.33</v>
      </c>
      <c r="E25" s="65">
        <f t="shared" si="8"/>
        <v>27654871.170000002</v>
      </c>
      <c r="F25" s="65">
        <v>26052566.379999999</v>
      </c>
      <c r="G25" s="65">
        <v>24794989.73</v>
      </c>
      <c r="H25" s="65">
        <f t="shared" si="9"/>
        <v>418589.8900000006</v>
      </c>
      <c r="I25" s="36" t="s">
        <v>39</v>
      </c>
    </row>
    <row r="26" spans="1:9" x14ac:dyDescent="0.2">
      <c r="A26" s="13"/>
      <c r="B26" s="14" t="s">
        <v>28</v>
      </c>
      <c r="C26" s="65">
        <v>1541424.51</v>
      </c>
      <c r="D26" s="65">
        <v>2560634.4700000002</v>
      </c>
      <c r="E26" s="65">
        <f t="shared" ref="E26" si="10">C26+D26</f>
        <v>4102058.9800000004</v>
      </c>
      <c r="F26" s="65">
        <v>4062112.71</v>
      </c>
      <c r="G26" s="65">
        <v>4062112.71</v>
      </c>
      <c r="H26" s="65">
        <f t="shared" ref="H26" si="11">G26-C26</f>
        <v>2520688.2000000002</v>
      </c>
      <c r="I26" s="36" t="s">
        <v>40</v>
      </c>
    </row>
    <row r="27" spans="1:9" x14ac:dyDescent="0.2">
      <c r="A27" s="13"/>
      <c r="B27" s="14" t="s">
        <v>29</v>
      </c>
      <c r="C27" s="65">
        <v>1413042.33</v>
      </c>
      <c r="D27" s="65">
        <v>-220018.7</v>
      </c>
      <c r="E27" s="65">
        <f t="shared" ref="E27:E29" si="12">C27+D27</f>
        <v>1193023.6300000001</v>
      </c>
      <c r="F27" s="65">
        <v>1190229.3999999999</v>
      </c>
      <c r="G27" s="65">
        <v>1190229.3999999999</v>
      </c>
      <c r="H27" s="65">
        <f t="shared" ref="H27:H29" si="13">G27-C27</f>
        <v>-222812.93000000017</v>
      </c>
      <c r="I27" s="36" t="s">
        <v>41</v>
      </c>
    </row>
    <row r="28" spans="1:9" ht="22.5" x14ac:dyDescent="0.2">
      <c r="A28" s="13"/>
      <c r="B28" s="14" t="s">
        <v>30</v>
      </c>
      <c r="C28" s="65">
        <v>225446476.08000001</v>
      </c>
      <c r="D28" s="65">
        <v>21034872.670000002</v>
      </c>
      <c r="E28" s="65">
        <f t="shared" si="12"/>
        <v>246481348.75</v>
      </c>
      <c r="F28" s="65">
        <v>244700662.53999999</v>
      </c>
      <c r="G28" s="65">
        <v>244824522.53999999</v>
      </c>
      <c r="H28" s="65">
        <f t="shared" si="13"/>
        <v>19378046.459999979</v>
      </c>
      <c r="I28" s="36" t="s">
        <v>43</v>
      </c>
    </row>
    <row r="29" spans="1:9" ht="22.5" x14ac:dyDescent="0.2">
      <c r="A29" s="13"/>
      <c r="B29" s="14" t="s">
        <v>26</v>
      </c>
      <c r="C29" s="65">
        <v>0</v>
      </c>
      <c r="D29" s="65">
        <v>0</v>
      </c>
      <c r="E29" s="65">
        <f t="shared" si="12"/>
        <v>0</v>
      </c>
      <c r="F29" s="65">
        <v>0</v>
      </c>
      <c r="G29" s="65">
        <v>0</v>
      </c>
      <c r="H29" s="65">
        <f t="shared" si="13"/>
        <v>0</v>
      </c>
      <c r="I29" s="36" t="s">
        <v>44</v>
      </c>
    </row>
    <row r="30" spans="1:9" x14ac:dyDescent="0.2">
      <c r="A30" s="13"/>
      <c r="B30" s="14"/>
      <c r="C30" s="65"/>
      <c r="D30" s="65"/>
      <c r="E30" s="65"/>
      <c r="F30" s="65"/>
      <c r="G30" s="65"/>
      <c r="H30" s="65"/>
      <c r="I30" s="36" t="s">
        <v>46</v>
      </c>
    </row>
    <row r="31" spans="1:9" ht="41.25" customHeight="1" x14ac:dyDescent="0.2">
      <c r="A31" s="39" t="s">
        <v>48</v>
      </c>
      <c r="B31" s="40"/>
      <c r="C31" s="66">
        <f t="shared" ref="C31:H31" si="14">SUM(C32:C35)</f>
        <v>0</v>
      </c>
      <c r="D31" s="66">
        <f t="shared" si="14"/>
        <v>0</v>
      </c>
      <c r="E31" s="66">
        <f t="shared" si="14"/>
        <v>0</v>
      </c>
      <c r="F31" s="66">
        <f t="shared" si="14"/>
        <v>0</v>
      </c>
      <c r="G31" s="66">
        <f t="shared" si="14"/>
        <v>0</v>
      </c>
      <c r="H31" s="66">
        <f t="shared" si="14"/>
        <v>0</v>
      </c>
      <c r="I31" s="36" t="s">
        <v>46</v>
      </c>
    </row>
    <row r="32" spans="1:9" x14ac:dyDescent="0.2">
      <c r="A32" s="13"/>
      <c r="B32" s="14" t="s">
        <v>1</v>
      </c>
      <c r="C32" s="65">
        <v>0</v>
      </c>
      <c r="D32" s="65">
        <v>0</v>
      </c>
      <c r="E32" s="65">
        <f>C32+D32</f>
        <v>0</v>
      </c>
      <c r="F32" s="65">
        <v>0</v>
      </c>
      <c r="G32" s="65">
        <v>0</v>
      </c>
      <c r="H32" s="65">
        <f>G32-C32</f>
        <v>0</v>
      </c>
      <c r="I32" s="36" t="s">
        <v>47</v>
      </c>
    </row>
    <row r="33" spans="1:9" x14ac:dyDescent="0.2">
      <c r="A33" s="13"/>
      <c r="B33" s="14" t="s">
        <v>31</v>
      </c>
      <c r="C33" s="65">
        <v>0</v>
      </c>
      <c r="D33" s="65">
        <v>0</v>
      </c>
      <c r="E33" s="65">
        <f>C33+D33</f>
        <v>0</v>
      </c>
      <c r="F33" s="65">
        <v>0</v>
      </c>
      <c r="G33" s="65">
        <v>0</v>
      </c>
      <c r="H33" s="65">
        <f t="shared" ref="H33:H34" si="15">G33-C33</f>
        <v>0</v>
      </c>
      <c r="I33" s="36" t="s">
        <v>40</v>
      </c>
    </row>
    <row r="34" spans="1:9" x14ac:dyDescent="0.2">
      <c r="A34" s="13"/>
      <c r="B34" s="14" t="s">
        <v>32</v>
      </c>
      <c r="C34" s="65">
        <v>0</v>
      </c>
      <c r="D34" s="65">
        <v>0</v>
      </c>
      <c r="E34" s="65">
        <f>C34+D34</f>
        <v>0</v>
      </c>
      <c r="F34" s="65">
        <v>0</v>
      </c>
      <c r="G34" s="65">
        <v>0</v>
      </c>
      <c r="H34" s="65">
        <f t="shared" si="15"/>
        <v>0</v>
      </c>
      <c r="I34" s="36" t="s">
        <v>42</v>
      </c>
    </row>
    <row r="35" spans="1:9" ht="22.5" x14ac:dyDescent="0.2">
      <c r="A35" s="13"/>
      <c r="B35" s="14" t="s">
        <v>26</v>
      </c>
      <c r="C35" s="65">
        <v>0</v>
      </c>
      <c r="D35" s="65">
        <v>0</v>
      </c>
      <c r="E35" s="65">
        <f>C35+D35</f>
        <v>0</v>
      </c>
      <c r="F35" s="65">
        <v>0</v>
      </c>
      <c r="G35" s="65">
        <v>0</v>
      </c>
      <c r="H35" s="65">
        <f t="shared" ref="H35" si="16">G35-C35</f>
        <v>0</v>
      </c>
      <c r="I35" s="36" t="s">
        <v>44</v>
      </c>
    </row>
    <row r="36" spans="1:9" x14ac:dyDescent="0.2">
      <c r="A36" s="13"/>
      <c r="B36" s="14"/>
      <c r="C36" s="65"/>
      <c r="D36" s="65"/>
      <c r="E36" s="65"/>
      <c r="F36" s="65"/>
      <c r="G36" s="65"/>
      <c r="H36" s="65"/>
      <c r="I36" s="36" t="s">
        <v>46</v>
      </c>
    </row>
    <row r="37" spans="1:9" x14ac:dyDescent="0.2">
      <c r="A37" s="33" t="s">
        <v>33</v>
      </c>
      <c r="B37" s="15"/>
      <c r="C37" s="66">
        <f t="shared" ref="C37:H37" si="17">SUM(C38)</f>
        <v>25031926.079999998</v>
      </c>
      <c r="D37" s="66">
        <f t="shared" si="17"/>
        <v>5559361.6299999999</v>
      </c>
      <c r="E37" s="66">
        <f t="shared" si="17"/>
        <v>30591287.709999997</v>
      </c>
      <c r="F37" s="66">
        <f t="shared" si="17"/>
        <v>10000000</v>
      </c>
      <c r="G37" s="66">
        <f t="shared" si="17"/>
        <v>10000000</v>
      </c>
      <c r="H37" s="66">
        <f t="shared" si="17"/>
        <v>-15031926.079999998</v>
      </c>
      <c r="I37" s="36" t="s">
        <v>46</v>
      </c>
    </row>
    <row r="38" spans="1:9" x14ac:dyDescent="0.2">
      <c r="A38" s="11"/>
      <c r="B38" s="14" t="s">
        <v>6</v>
      </c>
      <c r="C38" s="65">
        <v>25031926.079999998</v>
      </c>
      <c r="D38" s="65">
        <v>5559361.6299999999</v>
      </c>
      <c r="E38" s="65">
        <f>C38+D38</f>
        <v>30591287.709999997</v>
      </c>
      <c r="F38" s="65">
        <v>10000000</v>
      </c>
      <c r="G38" s="65">
        <v>10000000</v>
      </c>
      <c r="H38" s="65">
        <f>G38-C38</f>
        <v>-15031926.079999998</v>
      </c>
      <c r="I38" s="36" t="s">
        <v>45</v>
      </c>
    </row>
    <row r="39" spans="1:9" x14ac:dyDescent="0.2">
      <c r="A39" s="16"/>
      <c r="B39" s="17" t="s">
        <v>13</v>
      </c>
      <c r="C39" s="61">
        <f>SUM(C37+C31+C21)</f>
        <v>291607144.24000001</v>
      </c>
      <c r="D39" s="61">
        <f t="shared" ref="D39:H39" si="18">SUM(D37+D31+D21)</f>
        <v>34460609.800000004</v>
      </c>
      <c r="E39" s="61">
        <f t="shared" si="18"/>
        <v>326067754.03999996</v>
      </c>
      <c r="F39" s="61">
        <f t="shared" si="18"/>
        <v>301056992.74000001</v>
      </c>
      <c r="G39" s="61">
        <f t="shared" si="18"/>
        <v>299923276.08999997</v>
      </c>
      <c r="H39" s="63">
        <f t="shared" si="18"/>
        <v>8316131.8499999829</v>
      </c>
      <c r="I39" s="36" t="s">
        <v>46</v>
      </c>
    </row>
    <row r="40" spans="1:9" x14ac:dyDescent="0.2">
      <c r="A40" s="19"/>
      <c r="B40" s="20"/>
      <c r="C40" s="21"/>
      <c r="D40" s="21"/>
      <c r="E40" s="21"/>
      <c r="F40" s="22" t="s">
        <v>21</v>
      </c>
      <c r="G40" s="23"/>
      <c r="H40" s="18"/>
      <c r="I40" s="36" t="s">
        <v>46</v>
      </c>
    </row>
    <row r="41" spans="1:9" x14ac:dyDescent="0.2">
      <c r="B41" s="37" t="s">
        <v>49</v>
      </c>
    </row>
    <row r="42" spans="1:9" ht="22.5" x14ac:dyDescent="0.2">
      <c r="B42" s="29" t="s">
        <v>34</v>
      </c>
    </row>
    <row r="43" spans="1:9" x14ac:dyDescent="0.2">
      <c r="B43" s="30" t="s">
        <v>35</v>
      </c>
    </row>
    <row r="44" spans="1:9" ht="30.75" customHeight="1" x14ac:dyDescent="0.2">
      <c r="B44" s="38" t="s">
        <v>36</v>
      </c>
      <c r="C44" s="38"/>
      <c r="D44" s="38"/>
      <c r="E44" s="38"/>
      <c r="F44" s="38"/>
      <c r="G44" s="38"/>
      <c r="H44" s="38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2019-04-05T21:16:20Z</cp:lastPrinted>
  <dcterms:created xsi:type="dcterms:W3CDTF">2012-12-11T20:48:19Z</dcterms:created>
  <dcterms:modified xsi:type="dcterms:W3CDTF">2023-01-26T18:34:50Z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